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26 - Inne postępowania - zapytania ofertowe 2026\nr 5 - tusze i tonery\"/>
    </mc:Choice>
  </mc:AlternateContent>
  <xr:revisionPtr revIDLastSave="0" documentId="13_ncr:1_{5CCE3B50-8089-4D99-BB81-3BF7C92BD8E6}" xr6:coauthVersionLast="47" xr6:coauthVersionMax="47" xr10:uidLastSave="{00000000-0000-0000-0000-000000000000}"/>
  <bookViews>
    <workbookView xWindow="-120" yWindow="-120" windowWidth="29040" windowHeight="15720" xr2:uid="{EF80873C-C239-478E-9A5B-1582A69B9246}"/>
  </bookViews>
  <sheets>
    <sheet name="Płock" sheetId="1" r:id="rId1"/>
  </sheets>
  <definedNames>
    <definedName name="_xlnm._FilterDatabase" localSheetId="0" hidden="1">Płock!$A$3:$N$31</definedName>
    <definedName name="_xlnm.Print_Area" localSheetId="0">Płock!$A$2:$N$34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L22" i="1" l="1"/>
  <c r="N22" i="1" s="1"/>
  <c r="M22" i="1" s="1"/>
  <c r="J6" i="1"/>
  <c r="L6" i="1" s="1"/>
  <c r="J28" i="1"/>
  <c r="J27" i="1"/>
  <c r="J26" i="1"/>
  <c r="L26" i="1" s="1"/>
  <c r="N26" i="1" s="1"/>
  <c r="M26" i="1" s="1"/>
  <c r="J25" i="1"/>
  <c r="L25" i="1" s="1"/>
  <c r="J24" i="1"/>
  <c r="J23" i="1"/>
  <c r="L23" i="1" s="1"/>
  <c r="N23" i="1" s="1"/>
  <c r="M23" i="1" s="1"/>
  <c r="J21" i="1"/>
  <c r="L21" i="1" s="1"/>
  <c r="J20" i="1"/>
  <c r="J19" i="1"/>
  <c r="L19" i="1" s="1"/>
  <c r="N19" i="1" s="1"/>
  <c r="M19" i="1" s="1"/>
  <c r="J18" i="1"/>
  <c r="L18" i="1" s="1"/>
  <c r="J17" i="1"/>
  <c r="J16" i="1"/>
  <c r="L16" i="1" s="1"/>
  <c r="N16" i="1" s="1"/>
  <c r="M16" i="1" s="1"/>
  <c r="J15" i="1"/>
  <c r="L15" i="1" s="1"/>
  <c r="J14" i="1"/>
  <c r="J13" i="1"/>
  <c r="L13" i="1" s="1"/>
  <c r="N13" i="1" s="1"/>
  <c r="M13" i="1" s="1"/>
  <c r="J12" i="1"/>
  <c r="L12" i="1" s="1"/>
  <c r="J11" i="1"/>
  <c r="J10" i="1"/>
  <c r="L10" i="1" s="1"/>
  <c r="N10" i="1" s="1"/>
  <c r="J9" i="1"/>
  <c r="L9" i="1" s="1"/>
  <c r="J8" i="1"/>
  <c r="J7" i="1"/>
  <c r="L7" i="1" s="1"/>
  <c r="N7" i="1" s="1"/>
  <c r="M7" i="1" s="1"/>
  <c r="J5" i="1"/>
  <c r="L5" i="1" s="1"/>
  <c r="J4" i="1"/>
  <c r="M10" i="1" l="1"/>
  <c r="N6" i="1"/>
  <c r="M6" i="1" s="1"/>
  <c r="J29" i="1"/>
  <c r="N5" i="1"/>
  <c r="M5" i="1" s="1"/>
  <c r="N9" i="1"/>
  <c r="M9" i="1" s="1"/>
  <c r="N12" i="1"/>
  <c r="M12" i="1" s="1"/>
  <c r="N15" i="1"/>
  <c r="M15" i="1" s="1"/>
  <c r="N18" i="1"/>
  <c r="M18" i="1" s="1"/>
  <c r="N21" i="1"/>
  <c r="M21" i="1" s="1"/>
  <c r="N25" i="1"/>
  <c r="M25" i="1" s="1"/>
  <c r="L27" i="1"/>
  <c r="N27" i="1" s="1"/>
  <c r="M27" i="1" s="1"/>
  <c r="L4" i="1"/>
  <c r="L8" i="1"/>
  <c r="N8" i="1" s="1"/>
  <c r="M8" i="1" s="1"/>
  <c r="L11" i="1"/>
  <c r="N11" i="1" s="1"/>
  <c r="M11" i="1" s="1"/>
  <c r="L14" i="1"/>
  <c r="N14" i="1" s="1"/>
  <c r="M14" i="1" s="1"/>
  <c r="L17" i="1"/>
  <c r="N17" i="1" s="1"/>
  <c r="M17" i="1" s="1"/>
  <c r="L20" i="1"/>
  <c r="N20" i="1" s="1"/>
  <c r="M20" i="1" s="1"/>
  <c r="L24" i="1"/>
  <c r="N24" i="1" s="1"/>
  <c r="M24" i="1" s="1"/>
  <c r="L28" i="1"/>
  <c r="N28" i="1" s="1"/>
  <c r="M28" i="1" s="1"/>
  <c r="L30" i="1" l="1"/>
  <c r="N4" i="1"/>
  <c r="N31" i="1" s="1"/>
  <c r="M4" i="1" l="1"/>
</calcChain>
</file>

<file path=xl/sharedStrings.xml><?xml version="1.0" encoding="utf-8"?>
<sst xmlns="http://schemas.openxmlformats.org/spreadsheetml/2006/main" count="145" uniqueCount="96">
  <si>
    <t>Lp.</t>
  </si>
  <si>
    <t>Model urządzenia</t>
  </si>
  <si>
    <t xml:space="preserve">Ilość urządzeń </t>
  </si>
  <si>
    <t>Stan produktu</t>
  </si>
  <si>
    <t>Symbol</t>
  </si>
  <si>
    <t>Minimalna wydajność przy 5% zadruku</t>
  </si>
  <si>
    <t>Jm</t>
  </si>
  <si>
    <t>Ilość</t>
  </si>
  <si>
    <t>Cena jednostkowa netto</t>
  </si>
  <si>
    <t xml:space="preserve">Wartość netto </t>
  </si>
  <si>
    <t>Stawka podatku VAT</t>
  </si>
  <si>
    <t>Podatek VAT</t>
  </si>
  <si>
    <t>Cena jednostkowa brutto</t>
  </si>
  <si>
    <t xml:space="preserve">Wartość brutto </t>
  </si>
  <si>
    <t>1.</t>
  </si>
  <si>
    <t>HP LJ P1606dn</t>
  </si>
  <si>
    <t>równoważny</t>
  </si>
  <si>
    <t>CE278A</t>
  </si>
  <si>
    <t>szt.</t>
  </si>
  <si>
    <t>2.</t>
  </si>
  <si>
    <t>HP LJ Pro M404dn / HP M428fdn</t>
  </si>
  <si>
    <t>CF259A</t>
  </si>
  <si>
    <t>3.</t>
  </si>
  <si>
    <t>HP LJ Pro M201dw</t>
  </si>
  <si>
    <t>CF283A</t>
  </si>
  <si>
    <t>4.</t>
  </si>
  <si>
    <t>LEXMARK MS312dn</t>
  </si>
  <si>
    <t>50F2000</t>
  </si>
  <si>
    <t>5.</t>
  </si>
  <si>
    <t>HP LJ P2055d / M401dn</t>
  </si>
  <si>
    <t xml:space="preserve">CE505A </t>
  </si>
  <si>
    <t>6.</t>
  </si>
  <si>
    <t>LEXMARK C3224dw</t>
  </si>
  <si>
    <t>C3220K0, C3220C0, C3220M0, C3220Y0</t>
  </si>
  <si>
    <t>kpl.</t>
  </si>
  <si>
    <t>7.</t>
  </si>
  <si>
    <t>Canon Color LBP621Cw</t>
  </si>
  <si>
    <t>054 BK 
054 C
054 M
054 Y</t>
  </si>
  <si>
    <t>1 700
1 350
1 350
1 350</t>
  </si>
  <si>
    <t>8.</t>
  </si>
  <si>
    <t>HP LaserJet Pro M 479FDN / MFP M479dn / M454dn</t>
  </si>
  <si>
    <t>oryginalny</t>
  </si>
  <si>
    <t>W2030A
W2031A
W2032A
W2033A</t>
  </si>
  <si>
    <t>2 400
2 100
2 100
2 100</t>
  </si>
  <si>
    <t>9.</t>
  </si>
  <si>
    <t>W2030A</t>
  </si>
  <si>
    <t>10.</t>
  </si>
  <si>
    <t>Kyocera FS-1320MFP</t>
  </si>
  <si>
    <t>TK-1115</t>
  </si>
  <si>
    <t>11.</t>
  </si>
  <si>
    <t>OKI MB451DN / B401d</t>
  </si>
  <si>
    <t>12.</t>
  </si>
  <si>
    <t xml:space="preserve">LEXMARK MS 312dn - Bęben </t>
  </si>
  <si>
    <t>13.</t>
  </si>
  <si>
    <t xml:space="preserve">OKI MB 451 - Bęben </t>
  </si>
  <si>
    <t>14.</t>
  </si>
  <si>
    <t xml:space="preserve">HP LaserJet Pro 4002dn /  MFP4102fdn </t>
  </si>
  <si>
    <t xml:space="preserve">W1490A </t>
  </si>
  <si>
    <t>15.</t>
  </si>
  <si>
    <t xml:space="preserve">HP Color LaserJet Pro M255dw </t>
  </si>
  <si>
    <t>207A BK
207A C
207A M
207A Y</t>
  </si>
  <si>
    <t>1350
1250
1250
1250</t>
  </si>
  <si>
    <t>16.</t>
  </si>
  <si>
    <t>HP Color LaserJet Pro M255dw czarny</t>
  </si>
  <si>
    <t>207A BK</t>
  </si>
  <si>
    <t>17.</t>
  </si>
  <si>
    <t>HP Desk Jet 2600</t>
  </si>
  <si>
    <t>18.</t>
  </si>
  <si>
    <t>Urządzenie wielofunkcyjne XEROX Versalink C7130V</t>
  </si>
  <si>
    <t>006R01828 BK
006R01829 C
006R01830 M
006R01831 Y</t>
  </si>
  <si>
    <t>31300 
18500
18500
18500</t>
  </si>
  <si>
    <t>19.</t>
  </si>
  <si>
    <t xml:space="preserve">Urządzenie wielofunkcyjne XEROX Versalink C7130V </t>
  </si>
  <si>
    <t>006R01828 BK</t>
  </si>
  <si>
    <t>20.</t>
  </si>
  <si>
    <t xml:space="preserve">Urządzenie wielofunkcyjne XEROX Versalink C7130V- Bęben </t>
  </si>
  <si>
    <t>013R00688</t>
  </si>
  <si>
    <t>21.</t>
  </si>
  <si>
    <t>Urządzenie wielofunkcyjne XEROX Versalink C7130V- Pojemnik na zużyty toner</t>
  </si>
  <si>
    <t>24.</t>
  </si>
  <si>
    <t>HP Color LaserJet Pro 4302fdw</t>
  </si>
  <si>
    <t>W2200A
W2201A
W2202A
W2203A</t>
  </si>
  <si>
    <t>2000
1800
1800
1800</t>
  </si>
  <si>
    <t>W2200A</t>
  </si>
  <si>
    <t>wartość netto</t>
  </si>
  <si>
    <t>wartość VAT</t>
  </si>
  <si>
    <t>wartość brutto</t>
  </si>
  <si>
    <t>HP Color LaserJet Pro 4302fdw czarny</t>
  </si>
  <si>
    <t>HP LaserJet Pro M 479FDN / MFP M479dn / M454dn czarny</t>
  </si>
  <si>
    <t>22.</t>
  </si>
  <si>
    <t>23.</t>
  </si>
  <si>
    <t>304 czarny</t>
  </si>
  <si>
    <t>304 kolor</t>
  </si>
  <si>
    <t>25.</t>
  </si>
  <si>
    <t>Załącznik nr 1 - materiały eksploatacyjne do drukarek dla MWOMP w Płocku</t>
  </si>
  <si>
    <t>ZP.264.5.2026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</si>
</sst>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3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1" fillId="4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9" fontId="4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4" borderId="1" xfId="0" applyNumberFormat="1" applyFont="1" applyFill="1" applyBorder="1" applyAlignment="1">
      <alignment horizontal="right" vertical="center" wrapText="1"/>
    </xf>
    <xf numFmtId="164" fontId="2" fillId="4" borderId="2" xfId="0" applyNumberFormat="1" applyFont="1" applyFill="1" applyBorder="1" applyAlignment="1">
      <alignment horizontal="right" vertical="center" wrapText="1"/>
    </xf>
    <xf numFmtId="164" fontId="2" fillId="4" borderId="3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12DF9-2159-46CB-AA08-54B3D3150168}">
  <dimension ref="A1:N39"/>
  <sheetViews>
    <sheetView tabSelected="1" zoomScaleNormal="100" zoomScaleSheetLayoutView="110" workbookViewId="0">
      <pane ySplit="3" topLeftCell="A4" activePane="bottomLeft" state="frozen"/>
      <selection pane="bottomLeft" activeCell="K21" sqref="K21"/>
    </sheetView>
  </sheetViews>
  <sheetFormatPr defaultRowHeight="15" x14ac:dyDescent="0.25"/>
  <cols>
    <col min="1" max="1" width="5.7109375" style="6" customWidth="1"/>
    <col min="2" max="2" width="41.7109375" style="17" customWidth="1"/>
    <col min="3" max="3" width="12" style="6" customWidth="1"/>
    <col min="4" max="5" width="13.7109375" style="6" customWidth="1"/>
    <col min="6" max="6" width="15.7109375" style="6" customWidth="1"/>
    <col min="7" max="7" width="7.7109375" style="6" customWidth="1"/>
    <col min="8" max="8" width="9.7109375" style="6" customWidth="1"/>
    <col min="9" max="9" width="10.7109375" style="6" customWidth="1"/>
    <col min="10" max="10" width="12.28515625" style="6" customWidth="1"/>
    <col min="11" max="12" width="10.7109375" style="6" customWidth="1"/>
    <col min="13" max="13" width="13.140625" style="6" customWidth="1"/>
    <col min="14" max="14" width="12.5703125" style="6" customWidth="1"/>
    <col min="15" max="16384" width="9.140625" style="6"/>
  </cols>
  <sheetData>
    <row r="1" spans="1:14" ht="23.25" customHeight="1" x14ac:dyDescent="0.25">
      <c r="A1" s="32" t="s">
        <v>95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14" s="1" customFormat="1" ht="36.75" customHeight="1" x14ac:dyDescent="0.25">
      <c r="A2" s="34" t="s">
        <v>94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6"/>
    </row>
    <row r="3" spans="1:14" ht="48.75" customHeight="1" x14ac:dyDescent="0.25">
      <c r="A3" s="2" t="s">
        <v>0</v>
      </c>
      <c r="B3" s="3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</row>
    <row r="4" spans="1:14" ht="30" customHeight="1" x14ac:dyDescent="0.25">
      <c r="A4" s="5" t="s">
        <v>14</v>
      </c>
      <c r="B4" s="7" t="s">
        <v>15</v>
      </c>
      <c r="C4" s="5">
        <v>11</v>
      </c>
      <c r="D4" s="5" t="s">
        <v>16</v>
      </c>
      <c r="E4" s="5" t="s">
        <v>17</v>
      </c>
      <c r="F4" s="8">
        <v>2100</v>
      </c>
      <c r="G4" s="5" t="s">
        <v>18</v>
      </c>
      <c r="H4" s="5">
        <v>25</v>
      </c>
      <c r="I4" s="23"/>
      <c r="J4" s="24">
        <f>ROUND(H4*I4,2)</f>
        <v>0</v>
      </c>
      <c r="K4" s="25">
        <v>0.23</v>
      </c>
      <c r="L4" s="24">
        <f>ROUND(J4*K4,2)</f>
        <v>0</v>
      </c>
      <c r="M4" s="26">
        <f>ROUND(N4/H4,2)</f>
        <v>0</v>
      </c>
      <c r="N4" s="24">
        <f>ROUND(SUM(J4,L4),2)</f>
        <v>0</v>
      </c>
    </row>
    <row r="5" spans="1:14" ht="30" customHeight="1" x14ac:dyDescent="0.25">
      <c r="A5" s="5" t="s">
        <v>19</v>
      </c>
      <c r="B5" s="7" t="s">
        <v>20</v>
      </c>
      <c r="C5" s="5">
        <v>11</v>
      </c>
      <c r="D5" s="5" t="s">
        <v>16</v>
      </c>
      <c r="E5" s="5" t="s">
        <v>21</v>
      </c>
      <c r="F5" s="8">
        <v>3000</v>
      </c>
      <c r="G5" s="5" t="s">
        <v>18</v>
      </c>
      <c r="H5" s="5">
        <v>15</v>
      </c>
      <c r="I5" s="23"/>
      <c r="J5" s="24">
        <f t="shared" ref="J5:J28" si="0">ROUND(H5*I5,2)</f>
        <v>0</v>
      </c>
      <c r="K5" s="25">
        <v>0.23</v>
      </c>
      <c r="L5" s="24">
        <f t="shared" ref="L5:L28" si="1">ROUND(J5*K5,2)</f>
        <v>0</v>
      </c>
      <c r="M5" s="26">
        <f t="shared" ref="M5:M28" si="2">ROUND(N5/H5,2)</f>
        <v>0</v>
      </c>
      <c r="N5" s="24">
        <f t="shared" ref="N5:N28" si="3">ROUND(SUM(J5,L5),2)</f>
        <v>0</v>
      </c>
    </row>
    <row r="6" spans="1:14" ht="30" customHeight="1" x14ac:dyDescent="0.25">
      <c r="A6" s="2" t="s">
        <v>22</v>
      </c>
      <c r="B6" s="3" t="s">
        <v>20</v>
      </c>
      <c r="C6" s="2">
        <v>11</v>
      </c>
      <c r="D6" s="2" t="s">
        <v>41</v>
      </c>
      <c r="E6" s="5" t="s">
        <v>21</v>
      </c>
      <c r="F6" s="8">
        <v>3000</v>
      </c>
      <c r="G6" s="5" t="s">
        <v>18</v>
      </c>
      <c r="H6" s="5">
        <v>2</v>
      </c>
      <c r="I6" s="23"/>
      <c r="J6" s="24">
        <f t="shared" ref="J6" si="4">ROUND(H6*I6,2)</f>
        <v>0</v>
      </c>
      <c r="K6" s="25">
        <v>0.23</v>
      </c>
      <c r="L6" s="24">
        <f t="shared" ref="L6" si="5">ROUND(J6*K6,2)</f>
        <v>0</v>
      </c>
      <c r="M6" s="26">
        <f t="shared" ref="M6" si="6">ROUND(N6/H6,2)</f>
        <v>0</v>
      </c>
      <c r="N6" s="24">
        <f t="shared" ref="N6" si="7">ROUND(SUM(J6,L6),2)</f>
        <v>0</v>
      </c>
    </row>
    <row r="7" spans="1:14" ht="30" customHeight="1" x14ac:dyDescent="0.25">
      <c r="A7" s="5" t="s">
        <v>25</v>
      </c>
      <c r="B7" s="7" t="s">
        <v>23</v>
      </c>
      <c r="C7" s="5">
        <v>4</v>
      </c>
      <c r="D7" s="5" t="s">
        <v>16</v>
      </c>
      <c r="E7" s="5" t="s">
        <v>24</v>
      </c>
      <c r="F7" s="8">
        <v>1500</v>
      </c>
      <c r="G7" s="5" t="s">
        <v>18</v>
      </c>
      <c r="H7" s="5">
        <v>25</v>
      </c>
      <c r="I7" s="23"/>
      <c r="J7" s="24">
        <f t="shared" si="0"/>
        <v>0</v>
      </c>
      <c r="K7" s="25">
        <v>0.23</v>
      </c>
      <c r="L7" s="24">
        <f t="shared" si="1"/>
        <v>0</v>
      </c>
      <c r="M7" s="26">
        <f t="shared" si="2"/>
        <v>0</v>
      </c>
      <c r="N7" s="24">
        <f t="shared" si="3"/>
        <v>0</v>
      </c>
    </row>
    <row r="8" spans="1:14" ht="30" customHeight="1" x14ac:dyDescent="0.25">
      <c r="A8" s="5" t="s">
        <v>28</v>
      </c>
      <c r="B8" s="7" t="s">
        <v>26</v>
      </c>
      <c r="C8" s="5">
        <v>2</v>
      </c>
      <c r="D8" s="5" t="s">
        <v>16</v>
      </c>
      <c r="E8" s="5" t="s">
        <v>27</v>
      </c>
      <c r="F8" s="8">
        <v>1500</v>
      </c>
      <c r="G8" s="5" t="s">
        <v>18</v>
      </c>
      <c r="H8" s="5">
        <v>10</v>
      </c>
      <c r="I8" s="23"/>
      <c r="J8" s="24">
        <f t="shared" si="0"/>
        <v>0</v>
      </c>
      <c r="K8" s="25">
        <v>0.23</v>
      </c>
      <c r="L8" s="24">
        <f t="shared" si="1"/>
        <v>0</v>
      </c>
      <c r="M8" s="26">
        <f t="shared" si="2"/>
        <v>0</v>
      </c>
      <c r="N8" s="24">
        <f t="shared" si="3"/>
        <v>0</v>
      </c>
    </row>
    <row r="9" spans="1:14" ht="30" customHeight="1" x14ac:dyDescent="0.25">
      <c r="A9" s="5" t="s">
        <v>31</v>
      </c>
      <c r="B9" s="7" t="s">
        <v>29</v>
      </c>
      <c r="C9" s="5">
        <v>1</v>
      </c>
      <c r="D9" s="5" t="s">
        <v>16</v>
      </c>
      <c r="E9" s="5" t="s">
        <v>30</v>
      </c>
      <c r="F9" s="8">
        <v>2300</v>
      </c>
      <c r="G9" s="5" t="s">
        <v>18</v>
      </c>
      <c r="H9" s="5">
        <v>2</v>
      </c>
      <c r="I9" s="23"/>
      <c r="J9" s="24">
        <f t="shared" si="0"/>
        <v>0</v>
      </c>
      <c r="K9" s="25">
        <v>0.23</v>
      </c>
      <c r="L9" s="24">
        <f t="shared" si="1"/>
        <v>0</v>
      </c>
      <c r="M9" s="26">
        <f t="shared" si="2"/>
        <v>0</v>
      </c>
      <c r="N9" s="24">
        <f t="shared" si="3"/>
        <v>0</v>
      </c>
    </row>
    <row r="10" spans="1:14" ht="60" customHeight="1" x14ac:dyDescent="0.25">
      <c r="A10" s="5" t="s">
        <v>35</v>
      </c>
      <c r="B10" s="7" t="s">
        <v>32</v>
      </c>
      <c r="C10" s="5">
        <v>2</v>
      </c>
      <c r="D10" s="5" t="s">
        <v>16</v>
      </c>
      <c r="E10" s="5" t="s">
        <v>33</v>
      </c>
      <c r="F10" s="8">
        <v>1500</v>
      </c>
      <c r="G10" s="5" t="s">
        <v>34</v>
      </c>
      <c r="H10" s="5">
        <v>2</v>
      </c>
      <c r="I10" s="23"/>
      <c r="J10" s="24">
        <f t="shared" si="0"/>
        <v>0</v>
      </c>
      <c r="K10" s="25">
        <v>0.23</v>
      </c>
      <c r="L10" s="24">
        <f t="shared" si="1"/>
        <v>0</v>
      </c>
      <c r="M10" s="26">
        <f t="shared" si="2"/>
        <v>0</v>
      </c>
      <c r="N10" s="24">
        <f t="shared" si="3"/>
        <v>0</v>
      </c>
    </row>
    <row r="11" spans="1:14" ht="60" customHeight="1" x14ac:dyDescent="0.25">
      <c r="A11" s="5" t="s">
        <v>39</v>
      </c>
      <c r="B11" s="7" t="s">
        <v>36</v>
      </c>
      <c r="C11" s="5">
        <v>1</v>
      </c>
      <c r="D11" s="5" t="s">
        <v>16</v>
      </c>
      <c r="E11" s="5" t="s">
        <v>37</v>
      </c>
      <c r="F11" s="8" t="s">
        <v>38</v>
      </c>
      <c r="G11" s="5" t="s">
        <v>34</v>
      </c>
      <c r="H11" s="5">
        <v>2</v>
      </c>
      <c r="I11" s="23"/>
      <c r="J11" s="24">
        <f t="shared" si="0"/>
        <v>0</v>
      </c>
      <c r="K11" s="25">
        <v>0.23</v>
      </c>
      <c r="L11" s="24">
        <f t="shared" si="1"/>
        <v>0</v>
      </c>
      <c r="M11" s="26">
        <f t="shared" si="2"/>
        <v>0</v>
      </c>
      <c r="N11" s="24">
        <f t="shared" si="3"/>
        <v>0</v>
      </c>
    </row>
    <row r="12" spans="1:14" ht="60" customHeight="1" x14ac:dyDescent="0.25">
      <c r="A12" s="2" t="s">
        <v>44</v>
      </c>
      <c r="B12" s="3" t="s">
        <v>40</v>
      </c>
      <c r="C12" s="2">
        <v>5</v>
      </c>
      <c r="D12" s="2" t="s">
        <v>41</v>
      </c>
      <c r="E12" s="5" t="s">
        <v>42</v>
      </c>
      <c r="F12" s="8" t="s">
        <v>43</v>
      </c>
      <c r="G12" s="5" t="s">
        <v>34</v>
      </c>
      <c r="H12" s="5">
        <v>7</v>
      </c>
      <c r="I12" s="23"/>
      <c r="J12" s="24">
        <f t="shared" si="0"/>
        <v>0</v>
      </c>
      <c r="K12" s="25">
        <v>0.23</v>
      </c>
      <c r="L12" s="24">
        <f t="shared" si="1"/>
        <v>0</v>
      </c>
      <c r="M12" s="26">
        <f t="shared" si="2"/>
        <v>0</v>
      </c>
      <c r="N12" s="24">
        <f t="shared" si="3"/>
        <v>0</v>
      </c>
    </row>
    <row r="13" spans="1:14" ht="40.5" customHeight="1" x14ac:dyDescent="0.25">
      <c r="A13" s="2" t="s">
        <v>46</v>
      </c>
      <c r="B13" s="3" t="s">
        <v>88</v>
      </c>
      <c r="C13" s="2">
        <v>5</v>
      </c>
      <c r="D13" s="2" t="s">
        <v>41</v>
      </c>
      <c r="E13" s="5" t="s">
        <v>45</v>
      </c>
      <c r="F13" s="8">
        <v>2400</v>
      </c>
      <c r="G13" s="5" t="s">
        <v>18</v>
      </c>
      <c r="H13" s="5">
        <v>8</v>
      </c>
      <c r="I13" s="23"/>
      <c r="J13" s="24">
        <f t="shared" si="0"/>
        <v>0</v>
      </c>
      <c r="K13" s="25">
        <v>0.23</v>
      </c>
      <c r="L13" s="24">
        <f t="shared" si="1"/>
        <v>0</v>
      </c>
      <c r="M13" s="26">
        <f t="shared" si="2"/>
        <v>0</v>
      </c>
      <c r="N13" s="24">
        <f t="shared" si="3"/>
        <v>0</v>
      </c>
    </row>
    <row r="14" spans="1:14" ht="30" customHeight="1" x14ac:dyDescent="0.25">
      <c r="A14" s="5" t="s">
        <v>49</v>
      </c>
      <c r="B14" s="7" t="s">
        <v>47</v>
      </c>
      <c r="C14" s="5">
        <v>1</v>
      </c>
      <c r="D14" s="5" t="s">
        <v>16</v>
      </c>
      <c r="E14" s="5" t="s">
        <v>48</v>
      </c>
      <c r="F14" s="8"/>
      <c r="G14" s="5" t="s">
        <v>18</v>
      </c>
      <c r="H14" s="5">
        <v>3</v>
      </c>
      <c r="I14" s="23"/>
      <c r="J14" s="24">
        <f t="shared" si="0"/>
        <v>0</v>
      </c>
      <c r="K14" s="25">
        <v>0.23</v>
      </c>
      <c r="L14" s="24">
        <f t="shared" si="1"/>
        <v>0</v>
      </c>
      <c r="M14" s="26">
        <f t="shared" si="2"/>
        <v>0</v>
      </c>
      <c r="N14" s="24">
        <f t="shared" si="3"/>
        <v>0</v>
      </c>
    </row>
    <row r="15" spans="1:14" ht="30" customHeight="1" x14ac:dyDescent="0.25">
      <c r="A15" s="5" t="s">
        <v>51</v>
      </c>
      <c r="B15" s="7" t="s">
        <v>50</v>
      </c>
      <c r="C15" s="5">
        <v>1</v>
      </c>
      <c r="D15" s="5" t="s">
        <v>16</v>
      </c>
      <c r="E15" s="5">
        <v>44992402</v>
      </c>
      <c r="F15" s="8">
        <v>2500</v>
      </c>
      <c r="G15" s="5" t="s">
        <v>18</v>
      </c>
      <c r="H15" s="5">
        <v>3</v>
      </c>
      <c r="I15" s="23"/>
      <c r="J15" s="24">
        <f t="shared" si="0"/>
        <v>0</v>
      </c>
      <c r="K15" s="25">
        <v>0.23</v>
      </c>
      <c r="L15" s="24">
        <f t="shared" si="1"/>
        <v>0</v>
      </c>
      <c r="M15" s="26">
        <f t="shared" si="2"/>
        <v>0</v>
      </c>
      <c r="N15" s="24">
        <f t="shared" si="3"/>
        <v>0</v>
      </c>
    </row>
    <row r="16" spans="1:14" ht="30" customHeight="1" x14ac:dyDescent="0.25">
      <c r="A16" s="5" t="s">
        <v>53</v>
      </c>
      <c r="B16" s="7" t="s">
        <v>52</v>
      </c>
      <c r="C16" s="5">
        <v>2</v>
      </c>
      <c r="D16" s="5" t="s">
        <v>16</v>
      </c>
      <c r="E16" s="5"/>
      <c r="F16" s="8">
        <v>60000</v>
      </c>
      <c r="G16" s="5" t="s">
        <v>18</v>
      </c>
      <c r="H16" s="5">
        <v>2</v>
      </c>
      <c r="I16" s="23"/>
      <c r="J16" s="24">
        <f t="shared" si="0"/>
        <v>0</v>
      </c>
      <c r="K16" s="25">
        <v>0.23</v>
      </c>
      <c r="L16" s="24">
        <f t="shared" si="1"/>
        <v>0</v>
      </c>
      <c r="M16" s="26">
        <f t="shared" si="2"/>
        <v>0</v>
      </c>
      <c r="N16" s="24">
        <f t="shared" si="3"/>
        <v>0</v>
      </c>
    </row>
    <row r="17" spans="1:14" ht="30" customHeight="1" x14ac:dyDescent="0.25">
      <c r="A17" s="5" t="s">
        <v>55</v>
      </c>
      <c r="B17" s="7" t="s">
        <v>54</v>
      </c>
      <c r="C17" s="5">
        <v>1</v>
      </c>
      <c r="D17" s="5" t="s">
        <v>16</v>
      </c>
      <c r="E17" s="5"/>
      <c r="F17" s="8">
        <v>25000</v>
      </c>
      <c r="G17" s="5" t="s">
        <v>18</v>
      </c>
      <c r="H17" s="5">
        <v>2</v>
      </c>
      <c r="I17" s="23"/>
      <c r="J17" s="24">
        <f t="shared" si="0"/>
        <v>0</v>
      </c>
      <c r="K17" s="25">
        <v>0.23</v>
      </c>
      <c r="L17" s="24">
        <f t="shared" si="1"/>
        <v>0</v>
      </c>
      <c r="M17" s="26">
        <f t="shared" si="2"/>
        <v>0</v>
      </c>
      <c r="N17" s="24">
        <f t="shared" si="3"/>
        <v>0</v>
      </c>
    </row>
    <row r="18" spans="1:14" ht="30" customHeight="1" x14ac:dyDescent="0.25">
      <c r="A18" s="2" t="s">
        <v>58</v>
      </c>
      <c r="B18" s="3" t="s">
        <v>56</v>
      </c>
      <c r="C18" s="2">
        <v>12</v>
      </c>
      <c r="D18" s="2" t="s">
        <v>41</v>
      </c>
      <c r="E18" s="5" t="s">
        <v>57</v>
      </c>
      <c r="F18" s="8">
        <v>2900</v>
      </c>
      <c r="G18" s="5" t="s">
        <v>18</v>
      </c>
      <c r="H18" s="5">
        <v>35</v>
      </c>
      <c r="I18" s="23"/>
      <c r="J18" s="24">
        <f t="shared" si="0"/>
        <v>0</v>
      </c>
      <c r="K18" s="25">
        <v>0.23</v>
      </c>
      <c r="L18" s="24">
        <f t="shared" si="1"/>
        <v>0</v>
      </c>
      <c r="M18" s="26">
        <f t="shared" si="2"/>
        <v>0</v>
      </c>
      <c r="N18" s="24">
        <f t="shared" si="3"/>
        <v>0</v>
      </c>
    </row>
    <row r="19" spans="1:14" ht="60" customHeight="1" x14ac:dyDescent="0.25">
      <c r="A19" s="2" t="s">
        <v>62</v>
      </c>
      <c r="B19" s="3" t="s">
        <v>59</v>
      </c>
      <c r="C19" s="2">
        <v>2</v>
      </c>
      <c r="D19" s="2" t="s">
        <v>41</v>
      </c>
      <c r="E19" s="5" t="s">
        <v>60</v>
      </c>
      <c r="F19" s="8" t="s">
        <v>61</v>
      </c>
      <c r="G19" s="5" t="s">
        <v>34</v>
      </c>
      <c r="H19" s="5">
        <v>4</v>
      </c>
      <c r="I19" s="23"/>
      <c r="J19" s="24">
        <f t="shared" si="0"/>
        <v>0</v>
      </c>
      <c r="K19" s="25">
        <v>0.23</v>
      </c>
      <c r="L19" s="24">
        <f t="shared" si="1"/>
        <v>0</v>
      </c>
      <c r="M19" s="26">
        <f t="shared" si="2"/>
        <v>0</v>
      </c>
      <c r="N19" s="24">
        <f t="shared" si="3"/>
        <v>0</v>
      </c>
    </row>
    <row r="20" spans="1:14" ht="60" customHeight="1" x14ac:dyDescent="0.25">
      <c r="A20" s="2" t="s">
        <v>65</v>
      </c>
      <c r="B20" s="22" t="s">
        <v>63</v>
      </c>
      <c r="C20" s="10">
        <v>2</v>
      </c>
      <c r="D20" s="10" t="s">
        <v>41</v>
      </c>
      <c r="E20" s="9" t="s">
        <v>64</v>
      </c>
      <c r="F20" s="11">
        <v>1350</v>
      </c>
      <c r="G20" s="9" t="s">
        <v>18</v>
      </c>
      <c r="H20" s="9">
        <v>4</v>
      </c>
      <c r="I20" s="27"/>
      <c r="J20" s="28">
        <f t="shared" si="0"/>
        <v>0</v>
      </c>
      <c r="K20" s="29">
        <v>0.23</v>
      </c>
      <c r="L20" s="28">
        <f t="shared" si="1"/>
        <v>0</v>
      </c>
      <c r="M20" s="30">
        <f t="shared" si="2"/>
        <v>0</v>
      </c>
      <c r="N20" s="28">
        <f t="shared" si="3"/>
        <v>0</v>
      </c>
    </row>
    <row r="21" spans="1:14" ht="30" customHeight="1" x14ac:dyDescent="0.25">
      <c r="A21" s="5" t="s">
        <v>67</v>
      </c>
      <c r="B21" s="7" t="s">
        <v>66</v>
      </c>
      <c r="C21" s="5">
        <v>1</v>
      </c>
      <c r="D21" s="5" t="s">
        <v>16</v>
      </c>
      <c r="E21" s="5" t="s">
        <v>91</v>
      </c>
      <c r="F21" s="8">
        <v>120</v>
      </c>
      <c r="G21" s="9" t="s">
        <v>18</v>
      </c>
      <c r="H21" s="5">
        <v>2</v>
      </c>
      <c r="I21" s="23"/>
      <c r="J21" s="24">
        <f t="shared" si="0"/>
        <v>0</v>
      </c>
      <c r="K21" s="25">
        <v>0.23</v>
      </c>
      <c r="L21" s="24">
        <f t="shared" si="1"/>
        <v>0</v>
      </c>
      <c r="M21" s="26">
        <f t="shared" si="2"/>
        <v>0</v>
      </c>
      <c r="N21" s="24">
        <f t="shared" si="3"/>
        <v>0</v>
      </c>
    </row>
    <row r="22" spans="1:14" ht="30" customHeight="1" x14ac:dyDescent="0.25">
      <c r="A22" s="5" t="s">
        <v>71</v>
      </c>
      <c r="B22" s="7" t="s">
        <v>66</v>
      </c>
      <c r="C22" s="5">
        <v>2</v>
      </c>
      <c r="D22" s="5" t="s">
        <v>16</v>
      </c>
      <c r="E22" s="5" t="s">
        <v>92</v>
      </c>
      <c r="F22" s="8">
        <v>100</v>
      </c>
      <c r="G22" s="9" t="s">
        <v>18</v>
      </c>
      <c r="H22" s="5">
        <v>1</v>
      </c>
      <c r="I22" s="23"/>
      <c r="J22" s="24">
        <f t="shared" ref="J22" si="8">ROUND(H22*I22,2)</f>
        <v>0</v>
      </c>
      <c r="K22" s="25">
        <v>0.23</v>
      </c>
      <c r="L22" s="24">
        <f t="shared" ref="L22" si="9">ROUND(J22*K22,2)</f>
        <v>0</v>
      </c>
      <c r="M22" s="26">
        <f t="shared" ref="M22" si="10">ROUND(N22/H22,2)</f>
        <v>0</v>
      </c>
      <c r="N22" s="24">
        <f t="shared" ref="N22" si="11">ROUND(SUM(J22,L22),2)</f>
        <v>0</v>
      </c>
    </row>
    <row r="23" spans="1:14" ht="60" customHeight="1" x14ac:dyDescent="0.25">
      <c r="A23" s="2" t="s">
        <v>74</v>
      </c>
      <c r="B23" s="3" t="s">
        <v>68</v>
      </c>
      <c r="C23" s="37">
        <v>1</v>
      </c>
      <c r="D23" s="2" t="s">
        <v>41</v>
      </c>
      <c r="E23" s="5" t="s">
        <v>69</v>
      </c>
      <c r="F23" s="8" t="s">
        <v>70</v>
      </c>
      <c r="G23" s="5" t="s">
        <v>34</v>
      </c>
      <c r="H23" s="5">
        <v>2</v>
      </c>
      <c r="I23" s="23"/>
      <c r="J23" s="24">
        <f t="shared" si="0"/>
        <v>0</v>
      </c>
      <c r="K23" s="25">
        <v>0.23</v>
      </c>
      <c r="L23" s="24">
        <f t="shared" si="1"/>
        <v>0</v>
      </c>
      <c r="M23" s="26">
        <f t="shared" si="2"/>
        <v>0</v>
      </c>
      <c r="N23" s="24">
        <f t="shared" si="3"/>
        <v>0</v>
      </c>
    </row>
    <row r="24" spans="1:14" ht="30" customHeight="1" x14ac:dyDescent="0.25">
      <c r="A24" s="2" t="s">
        <v>77</v>
      </c>
      <c r="B24" s="3" t="s">
        <v>72</v>
      </c>
      <c r="C24" s="37"/>
      <c r="D24" s="2" t="s">
        <v>41</v>
      </c>
      <c r="E24" s="5" t="s">
        <v>73</v>
      </c>
      <c r="F24" s="8">
        <v>31300</v>
      </c>
      <c r="G24" s="5" t="s">
        <v>18</v>
      </c>
      <c r="H24" s="5">
        <v>2</v>
      </c>
      <c r="I24" s="23"/>
      <c r="J24" s="24">
        <f t="shared" si="0"/>
        <v>0</v>
      </c>
      <c r="K24" s="25">
        <v>0.23</v>
      </c>
      <c r="L24" s="24">
        <f t="shared" si="1"/>
        <v>0</v>
      </c>
      <c r="M24" s="26">
        <f t="shared" si="2"/>
        <v>0</v>
      </c>
      <c r="N24" s="24">
        <f t="shared" si="3"/>
        <v>0</v>
      </c>
    </row>
    <row r="25" spans="1:14" ht="30" customHeight="1" x14ac:dyDescent="0.25">
      <c r="A25" s="2" t="s">
        <v>89</v>
      </c>
      <c r="B25" s="3" t="s">
        <v>75</v>
      </c>
      <c r="C25" s="37"/>
      <c r="D25" s="2" t="s">
        <v>41</v>
      </c>
      <c r="E25" s="5" t="s">
        <v>76</v>
      </c>
      <c r="F25" s="8">
        <v>87000</v>
      </c>
      <c r="G25" s="5" t="s">
        <v>18</v>
      </c>
      <c r="H25" s="5">
        <v>1</v>
      </c>
      <c r="I25" s="23"/>
      <c r="J25" s="24">
        <f t="shared" si="0"/>
        <v>0</v>
      </c>
      <c r="K25" s="25">
        <v>0.23</v>
      </c>
      <c r="L25" s="24">
        <f t="shared" si="1"/>
        <v>0</v>
      </c>
      <c r="M25" s="26">
        <f t="shared" si="2"/>
        <v>0</v>
      </c>
      <c r="N25" s="24">
        <f t="shared" si="3"/>
        <v>0</v>
      </c>
    </row>
    <row r="26" spans="1:14" ht="48" customHeight="1" x14ac:dyDescent="0.25">
      <c r="A26" s="2" t="s">
        <v>90</v>
      </c>
      <c r="B26" s="3" t="s">
        <v>78</v>
      </c>
      <c r="C26" s="2">
        <v>1</v>
      </c>
      <c r="D26" s="2" t="s">
        <v>41</v>
      </c>
      <c r="E26" s="5"/>
      <c r="F26" s="8"/>
      <c r="G26" s="5" t="s">
        <v>18</v>
      </c>
      <c r="H26" s="5">
        <v>1</v>
      </c>
      <c r="I26" s="23"/>
      <c r="J26" s="24">
        <f t="shared" si="0"/>
        <v>0</v>
      </c>
      <c r="K26" s="25">
        <v>0.23</v>
      </c>
      <c r="L26" s="24">
        <f t="shared" si="1"/>
        <v>0</v>
      </c>
      <c r="M26" s="26">
        <f t="shared" si="2"/>
        <v>0</v>
      </c>
      <c r="N26" s="24">
        <f t="shared" si="3"/>
        <v>0</v>
      </c>
    </row>
    <row r="27" spans="1:14" ht="58.5" customHeight="1" x14ac:dyDescent="0.25">
      <c r="A27" s="2" t="s">
        <v>79</v>
      </c>
      <c r="B27" s="3" t="s">
        <v>80</v>
      </c>
      <c r="C27" s="2">
        <v>3</v>
      </c>
      <c r="D27" s="2" t="s">
        <v>41</v>
      </c>
      <c r="E27" s="5" t="s">
        <v>81</v>
      </c>
      <c r="F27" s="5" t="s">
        <v>82</v>
      </c>
      <c r="G27" s="5" t="s">
        <v>34</v>
      </c>
      <c r="H27" s="5">
        <v>4</v>
      </c>
      <c r="I27" s="23"/>
      <c r="J27" s="24">
        <f t="shared" si="0"/>
        <v>0</v>
      </c>
      <c r="K27" s="25">
        <v>0.23</v>
      </c>
      <c r="L27" s="24">
        <f t="shared" si="1"/>
        <v>0</v>
      </c>
      <c r="M27" s="26">
        <f t="shared" si="2"/>
        <v>0</v>
      </c>
      <c r="N27" s="24">
        <f t="shared" si="3"/>
        <v>0</v>
      </c>
    </row>
    <row r="28" spans="1:14" ht="30" customHeight="1" x14ac:dyDescent="0.25">
      <c r="A28" s="2" t="s">
        <v>93</v>
      </c>
      <c r="B28" s="3" t="s">
        <v>87</v>
      </c>
      <c r="C28" s="2">
        <v>3</v>
      </c>
      <c r="D28" s="2" t="s">
        <v>41</v>
      </c>
      <c r="E28" s="5" t="s">
        <v>83</v>
      </c>
      <c r="F28" s="5">
        <v>2000</v>
      </c>
      <c r="G28" s="5" t="s">
        <v>18</v>
      </c>
      <c r="H28" s="5">
        <v>4</v>
      </c>
      <c r="I28" s="23"/>
      <c r="J28" s="24">
        <f t="shared" si="0"/>
        <v>0</v>
      </c>
      <c r="K28" s="25">
        <v>0.23</v>
      </c>
      <c r="L28" s="24">
        <f t="shared" si="1"/>
        <v>0</v>
      </c>
      <c r="M28" s="26">
        <f t="shared" si="2"/>
        <v>0</v>
      </c>
      <c r="N28" s="24">
        <f t="shared" si="3"/>
        <v>0</v>
      </c>
    </row>
    <row r="29" spans="1:14" s="1" customFormat="1" ht="19.5" customHeight="1" x14ac:dyDescent="0.25">
      <c r="A29" s="38"/>
      <c r="B29" s="39"/>
      <c r="C29" s="39"/>
      <c r="D29" s="39"/>
      <c r="E29" s="39"/>
      <c r="F29" s="40"/>
      <c r="G29" s="44" t="s">
        <v>84</v>
      </c>
      <c r="H29" s="44"/>
      <c r="I29" s="44"/>
      <c r="J29" s="31">
        <f>SUM(J4:J28)</f>
        <v>0</v>
      </c>
      <c r="K29" s="12"/>
      <c r="L29" s="12"/>
      <c r="M29" s="13"/>
      <c r="N29" s="13"/>
    </row>
    <row r="30" spans="1:14" s="1" customFormat="1" ht="19.5" customHeight="1" x14ac:dyDescent="0.25">
      <c r="A30" s="38"/>
      <c r="B30" s="39"/>
      <c r="C30" s="39"/>
      <c r="D30" s="39"/>
      <c r="E30" s="39"/>
      <c r="F30" s="40"/>
      <c r="G30" s="45" t="s">
        <v>85</v>
      </c>
      <c r="H30" s="46"/>
      <c r="I30" s="46"/>
      <c r="J30" s="46"/>
      <c r="K30" s="47"/>
      <c r="L30" s="14">
        <f>SUM(L4:L28)</f>
        <v>0</v>
      </c>
      <c r="M30" s="15"/>
      <c r="N30" s="15"/>
    </row>
    <row r="31" spans="1:14" s="1" customFormat="1" ht="19.5" customHeight="1" x14ac:dyDescent="0.25">
      <c r="A31" s="41"/>
      <c r="B31" s="42"/>
      <c r="C31" s="42"/>
      <c r="D31" s="42"/>
      <c r="E31" s="42"/>
      <c r="F31" s="43"/>
      <c r="G31" s="48" t="s">
        <v>86</v>
      </c>
      <c r="H31" s="49"/>
      <c r="I31" s="49"/>
      <c r="J31" s="49"/>
      <c r="K31" s="49"/>
      <c r="L31" s="49"/>
      <c r="M31" s="50"/>
      <c r="N31" s="16">
        <f>SUM(N4:N28)</f>
        <v>0</v>
      </c>
    </row>
    <row r="32" spans="1:14" x14ac:dyDescent="0.25">
      <c r="M32" s="18"/>
      <c r="N32" s="19"/>
    </row>
    <row r="33" spans="9:14" x14ac:dyDescent="0.25">
      <c r="M33" s="18"/>
      <c r="N33" s="19"/>
    </row>
    <row r="37" spans="9:14" ht="45.75" customHeight="1" x14ac:dyDescent="0.25">
      <c r="J37" s="20"/>
      <c r="N37" s="20"/>
    </row>
    <row r="38" spans="9:14" x14ac:dyDescent="0.25">
      <c r="I38" s="21"/>
      <c r="J38" s="20"/>
      <c r="M38" s="21"/>
      <c r="N38" s="20"/>
    </row>
    <row r="39" spans="9:14" x14ac:dyDescent="0.25">
      <c r="N39" s="20"/>
    </row>
  </sheetData>
  <autoFilter ref="A3:N31" xr:uid="{0A1FF22F-D216-4CE4-93B8-23B37A34DA23}"/>
  <mergeCells count="7">
    <mergeCell ref="A1:N1"/>
    <mergeCell ref="A2:N2"/>
    <mergeCell ref="C23:C25"/>
    <mergeCell ref="A29:F31"/>
    <mergeCell ref="G29:I29"/>
    <mergeCell ref="G30:K30"/>
    <mergeCell ref="G31:M31"/>
  </mergeCells>
  <phoneticPr fontId="5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1" orientation="landscape" r:id="rId1"/>
  <headerFooter>
    <oddHeader>&amp;RZałącznik nr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Płock</vt:lpstr>
      <vt:lpstr>Płock!Obszar_wydruku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 KOP</dc:creator>
  <cp:lastModifiedBy>Daniel Igielski</cp:lastModifiedBy>
  <dcterms:created xsi:type="dcterms:W3CDTF">2025-10-10T08:45:49Z</dcterms:created>
  <dcterms:modified xsi:type="dcterms:W3CDTF">2026-01-27T07:21:58Z</dcterms:modified>
</cp:coreProperties>
</file>